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22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<sst xmlns="http://schemas.openxmlformats.org/spreadsheetml/2006/main" count="36" uniqueCount="36">
  <si>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Отчет </t>
  </si>
  <si>
    <t>Вид услуги</t>
  </si>
  <si>
    <t>Жилой дом</t>
  </si>
  <si>
    <t>собрано</t>
  </si>
  <si>
    <t>затраты</t>
  </si>
  <si>
    <t>общая площадь дома, м2</t>
  </si>
  <si>
    <t>Электроэнергия, руб.</t>
  </si>
  <si>
    <t>в том числе:</t>
  </si>
  <si>
    <t>Управление МКД, руб.</t>
  </si>
  <si>
    <t>Вывоз мусора, руб.</t>
  </si>
  <si>
    <t>Уборка лестниц, руб.</t>
  </si>
  <si>
    <t>Текущий ремонт МОП, руб.</t>
  </si>
  <si>
    <t>Вода и водоотведение, руб.</t>
  </si>
  <si>
    <t>Дополнительные начисления</t>
  </si>
  <si>
    <t>Итого остаток средств по "Текущему ремонту", руб.</t>
  </si>
  <si>
    <t>Уборка территории, руб</t>
  </si>
  <si>
    <t>Обслуживание пожарной сигнализации, руб</t>
  </si>
  <si>
    <t>Всего за 2014 год, руб.</t>
  </si>
  <si>
    <t>с "01" января по "31" декабря 2014г.</t>
  </si>
  <si>
    <t>Лифты, руб</t>
  </si>
  <si>
    <t>Техническое и аварийное обслуживание инженерных систем, руб.</t>
  </si>
  <si>
    <t>Итого собрано в 2014 год, руб.</t>
  </si>
  <si>
    <t>Собираемость за 2014, %</t>
  </si>
  <si>
    <t>Установка общеподъездного домофонного оборудования</t>
  </si>
  <si>
    <t>о расходовании денежных средств МКД по адресу: 
г. Иркутск, мкр Крылатый, д.22/3</t>
  </si>
  <si>
    <t>мкр Крылатый, 22/3</t>
  </si>
  <si>
    <t>Замена ламп , руб.</t>
  </si>
  <si>
    <t>Работы по монтажу шетинистого напольного покрытия, руб.</t>
  </si>
  <si>
    <t>Работы по установке дверей в подъезде, руб</t>
  </si>
  <si>
    <t>Работы по оборудованию контейнерных площадок, руб</t>
  </si>
  <si>
    <t>Материалы (таблички-адрес дома, замки для почтовых ящиков, замки на тех двери), руб.</t>
  </si>
  <si>
    <t>Отопление , руб.</t>
  </si>
  <si>
    <t>Содержание общ имущества и управление  МКД, руб.                  в том числе:</t>
  </si>
  <si>
    <t>Использовали средств по "Текущему ремонту", руб</t>
  </si>
  <si>
    <t>Аварийно-диспетчерская служба</t>
  </si>
  <si>
    <t>Энергоснабжение МОП, обслуживание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</si>
</sst>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46" fillId="0" borderId="0" xfId="0" applyFont="1" applyAlignment="1">
      <alignment readingOrder="1"/>
    </xf>
    <xf numFmtId="0" fontId="2" fillId="0" borderId="0" xfId="0" applyFont="1" applyAlignment="1">
      <alignment horizontal="center" vertical="center"/>
    </xf>
    <xf numFmtId="4" fontId="3" fillId="0" borderId="10" xfId="0" applyNumberFormat="1" applyFont="1" applyFill="1" applyBorder="1" applyAlignment="1">
      <alignment vertical="center" shrinkToFit="1" readingOrder="1"/>
    </xf>
    <xf numFmtId="4" fontId="3" fillId="0" borderId="11" xfId="0" applyNumberFormat="1" applyFont="1" applyBorder="1" applyAlignment="1">
      <alignment shrinkToFi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vertical="center" shrinkToFit="1" readingOrder="1"/>
    </xf>
    <xf numFmtId="4" fontId="49" fillId="33" borderId="12" xfId="0" applyNumberFormat="1" applyFont="1" applyFill="1" applyBorder="1" applyAlignment="1">
      <alignment horizontal="right" vertical="center"/>
    </xf>
    <xf numFmtId="4" fontId="49" fillId="33" borderId="13" xfId="0" applyNumberFormat="1" applyFont="1" applyFill="1" applyBorder="1" applyAlignment="1">
      <alignment horizontal="right" vertical="center"/>
    </xf>
    <xf numFmtId="4" fontId="49" fillId="34" borderId="14" xfId="0" applyNumberFormat="1" applyFont="1" applyFill="1" applyBorder="1" applyAlignment="1">
      <alignment vertical="top" wrapText="1"/>
    </xf>
    <xf numFmtId="4" fontId="0" fillId="0" borderId="0" xfId="0" applyNumberFormat="1" applyAlignment="1">
      <alignment readingOrder="1"/>
    </xf>
    <xf numFmtId="4" fontId="2" fillId="0" borderId="11" xfId="0" applyNumberFormat="1" applyFont="1" applyFill="1" applyBorder="1" applyAlignment="1">
      <alignment horizontal="right" shrinkToFit="1" readingOrder="1"/>
    </xf>
    <xf numFmtId="4" fontId="2" fillId="0" borderId="11" xfId="0" applyNumberFormat="1" applyFont="1" applyFill="1" applyBorder="1" applyAlignment="1">
      <alignment horizontal="right" vertical="center" shrinkToFit="1" readingOrder="1"/>
    </xf>
    <xf numFmtId="4" fontId="2" fillId="0" borderId="15" xfId="0" applyNumberFormat="1" applyFont="1" applyFill="1" applyBorder="1" applyAlignment="1">
      <alignment horizontal="right" shrinkToFit="1" readingOrder="1"/>
    </xf>
    <xf numFmtId="4" fontId="2" fillId="0" borderId="16" xfId="0" applyNumberFormat="1" applyFont="1" applyFill="1" applyBorder="1" applyAlignment="1">
      <alignment horizontal="right" shrinkToFit="1" readingOrder="1"/>
    </xf>
    <xf numFmtId="0" fontId="50" fillId="0" borderId="0" xfId="0" applyFont="1" applyAlignment="1">
      <alignment vertical="center"/>
    </xf>
    <xf numFmtId="4" fontId="51" fillId="0" borderId="0" xfId="0" applyNumberFormat="1" applyFont="1" applyAlignment="1">
      <alignment/>
    </xf>
    <xf numFmtId="4" fontId="3" fillId="0" borderId="17" xfId="0" applyNumberFormat="1" applyFont="1" applyFill="1" applyBorder="1" applyAlignment="1">
      <alignment vertical="center" shrinkToFit="1" readingOrder="1"/>
    </xf>
    <xf numFmtId="4" fontId="3" fillId="0" borderId="15" xfId="0" applyNumberFormat="1" applyFont="1" applyFill="1" applyBorder="1" applyAlignment="1">
      <alignment vertical="center" shrinkToFit="1" readingOrder="1"/>
    </xf>
    <xf numFmtId="4" fontId="2" fillId="0" borderId="17" xfId="0" applyNumberFormat="1" applyFont="1" applyFill="1" applyBorder="1" applyAlignment="1">
      <alignment horizontal="right" vertical="center" shrinkToFit="1" readingOrder="1"/>
    </xf>
    <xf numFmtId="4" fontId="2" fillId="0" borderId="15" xfId="0" applyNumberFormat="1" applyFont="1" applyFill="1" applyBorder="1" applyAlignment="1">
      <alignment horizontal="right" vertical="center" shrinkToFit="1" readingOrder="1"/>
    </xf>
    <xf numFmtId="4" fontId="49" fillId="34" borderId="18" xfId="0" applyNumberFormat="1" applyFont="1" applyFill="1" applyBorder="1" applyAlignment="1">
      <alignment vertical="top" wrapText="1"/>
    </xf>
    <xf numFmtId="4" fontId="49" fillId="34" borderId="19" xfId="0" applyNumberFormat="1" applyFont="1" applyFill="1" applyBorder="1" applyAlignment="1">
      <alignment vertical="top" wrapText="1"/>
    </xf>
    <xf numFmtId="9" fontId="51" fillId="34" borderId="18" xfId="0" applyNumberFormat="1" applyFont="1" applyFill="1" applyBorder="1" applyAlignment="1">
      <alignment vertical="top" wrapText="1"/>
    </xf>
    <xf numFmtId="9" fontId="51" fillId="34" borderId="19" xfId="0" applyNumberFormat="1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right" vertical="center" shrinkToFit="1" readingOrder="1"/>
    </xf>
    <xf numFmtId="4" fontId="2" fillId="0" borderId="16" xfId="0" applyNumberFormat="1" applyFont="1" applyFill="1" applyBorder="1" applyAlignment="1">
      <alignment horizontal="right" vertical="center" shrinkToFit="1" readingOrder="1"/>
    </xf>
    <xf numFmtId="4" fontId="3" fillId="0" borderId="13" xfId="0" applyNumberFormat="1" applyFont="1" applyFill="1" applyBorder="1" applyAlignment="1">
      <alignment horizontal="right" vertical="center" shrinkToFit="1" readingOrder="1"/>
    </xf>
    <xf numFmtId="4" fontId="3" fillId="0" borderId="12" xfId="0" applyNumberFormat="1" applyFont="1" applyFill="1" applyBorder="1" applyAlignment="1">
      <alignment horizontal="right" vertical="center" shrinkToFit="1" readingOrder="1"/>
    </xf>
    <xf numFmtId="4" fontId="2" fillId="0" borderId="21" xfId="0" applyNumberFormat="1" applyFont="1" applyFill="1" applyBorder="1" applyAlignment="1">
      <alignment horizontal="right" vertical="center" shrinkToFit="1" readingOrder="1"/>
    </xf>
    <xf numFmtId="0" fontId="7" fillId="0" borderId="2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35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justify" wrapText="1"/>
    </xf>
    <xf numFmtId="0" fontId="7" fillId="0" borderId="24" xfId="0" applyFont="1" applyFill="1" applyBorder="1" applyAlignment="1">
      <alignment horizontal="right" vertical="justify" wrapText="1"/>
    </xf>
    <xf numFmtId="0" fontId="7" fillId="0" borderId="25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7" fillId="0" borderId="25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right" vertical="center" wrapText="1"/>
    </xf>
    <xf numFmtId="4" fontId="7" fillId="0" borderId="28" xfId="0" applyNumberFormat="1" applyFont="1" applyFill="1" applyBorder="1" applyAlignment="1">
      <alignment horizontal="right" vertical="center" shrinkToFit="1" readingOrder="1"/>
    </xf>
    <xf numFmtId="4" fontId="7" fillId="0" borderId="29" xfId="0" applyNumberFormat="1" applyFont="1" applyFill="1" applyBorder="1" applyAlignment="1">
      <alignment horizontal="right" vertical="center" shrinkToFit="1" readingOrder="1"/>
    </xf>
    <xf numFmtId="0" fontId="5" fillId="0" borderId="26" xfId="0" applyFont="1" applyBorder="1" applyAlignment="1">
      <alignment vertical="top" wrapText="1"/>
    </xf>
    <xf numFmtId="0" fontId="7" fillId="34" borderId="22" xfId="0" applyFont="1" applyFill="1" applyBorder="1" applyAlignment="1">
      <alignment horizontal="center" vertical="top" wrapText="1"/>
    </xf>
    <xf numFmtId="0" fontId="7" fillId="34" borderId="27" xfId="0" applyFont="1" applyFill="1" applyBorder="1" applyAlignment="1">
      <alignment horizontal="center" vertical="top" wrapText="1"/>
    </xf>
    <xf numFmtId="0" fontId="7" fillId="34" borderId="3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4" fontId="5" fillId="0" borderId="20" xfId="0" applyNumberFormat="1" applyFont="1" applyFill="1" applyBorder="1" applyAlignment="1">
      <alignment horizontal="right" vertical="center" shrinkToFit="1" readingOrder="1"/>
    </xf>
    <xf numFmtId="4" fontId="5" fillId="0" borderId="16" xfId="0" applyNumberFormat="1" applyFont="1" applyFill="1" applyBorder="1" applyAlignment="1">
      <alignment horizontal="right" vertical="center" shrinkToFit="1" readingOrder="1"/>
    </xf>
    <xf numFmtId="0" fontId="44" fillId="33" borderId="0" xfId="0" applyFont="1" applyFill="1" applyAlignment="1">
      <alignment readingOrder="1"/>
    </xf>
    <xf numFmtId="0" fontId="7" fillId="37" borderId="32" xfId="0" applyFont="1" applyFill="1" applyBorder="1" applyAlignment="1">
      <alignment horizontal="center" vertical="top" wrapText="1"/>
    </xf>
    <xf numFmtId="0" fontId="7" fillId="37" borderId="33" xfId="0" applyFont="1" applyFill="1" applyBorder="1" applyAlignment="1">
      <alignment horizontal="center" vertical="top" wrapText="1"/>
    </xf>
    <xf numFmtId="0" fontId="7" fillId="37" borderId="34" xfId="0" applyFont="1" applyFill="1" applyBorder="1" applyAlignment="1">
      <alignment horizontal="center" vertical="top" wrapText="1"/>
    </xf>
    <xf numFmtId="4" fontId="7" fillId="0" borderId="35" xfId="0" applyNumberFormat="1" applyFont="1" applyFill="1" applyBorder="1" applyAlignment="1">
      <alignment horizontal="right" vertical="center" shrinkToFit="1" readingOrder="1"/>
    </xf>
    <xf numFmtId="4" fontId="7" fillId="0" borderId="36" xfId="0" applyNumberFormat="1" applyFont="1" applyFill="1" applyBorder="1" applyAlignment="1">
      <alignment horizontal="right" vertical="center" shrinkToFit="1" readingOrder="1"/>
    </xf>
    <xf numFmtId="4" fontId="7" fillId="0" borderId="13" xfId="0" applyNumberFormat="1" applyFont="1" applyFill="1" applyBorder="1" applyAlignment="1">
      <alignment horizontal="right" vertical="center" shrinkToFit="1" readingOrder="1"/>
    </xf>
    <xf numFmtId="4" fontId="7" fillId="0" borderId="37" xfId="0" applyNumberFormat="1" applyFont="1" applyFill="1" applyBorder="1" applyAlignment="1">
      <alignment horizontal="right" vertical="center" shrinkToFit="1" readingOrder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7" borderId="38" xfId="0" applyFont="1" applyFill="1" applyBorder="1" applyAlignment="1">
      <alignment horizontal="center" vertical="justify"/>
    </xf>
    <xf numFmtId="0" fontId="7" fillId="37" borderId="39" xfId="0" applyFont="1" applyFill="1" applyBorder="1" applyAlignment="1">
      <alignment horizontal="center" vertical="justify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" fontId="3" fillId="35" borderId="32" xfId="0" applyNumberFormat="1" applyFont="1" applyFill="1" applyBorder="1" applyAlignment="1">
      <alignment horizontal="center" shrinkToFit="1" readingOrder="1"/>
    </xf>
    <xf numFmtId="4" fontId="3" fillId="35" borderId="34" xfId="0" applyNumberFormat="1" applyFont="1" applyFill="1" applyBorder="1" applyAlignment="1">
      <alignment horizontal="center" shrinkToFi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50.00390625" style="0" customWidth="1"/>
    <col min="2" max="2" width="23.140625" style="0" customWidth="1"/>
    <col min="3" max="3" width="24.421875" style="0" customWidth="1"/>
    <col min="4" max="4" width="17.28125" style="0" customWidth="1"/>
  </cols>
  <sheetData>
    <row r="1" spans="1:3" ht="16.5" customHeight="1">
      <c r="A1" s="66" t="s">
        <v>0</v>
      </c>
      <c r="B1" s="66"/>
      <c r="C1" s="66"/>
    </row>
    <row r="2" spans="1:3" ht="40.5" customHeight="1">
      <c r="A2" s="67" t="s">
        <v>24</v>
      </c>
      <c r="B2" s="67"/>
      <c r="C2" s="67"/>
    </row>
    <row r="3" spans="1:3" ht="19.5">
      <c r="A3" s="66" t="s">
        <v>18</v>
      </c>
      <c r="B3" s="66"/>
      <c r="C3" s="66"/>
    </row>
    <row r="4" spans="1:3" ht="12" customHeight="1" thickBot="1">
      <c r="A4" s="3"/>
      <c r="B4" s="3"/>
      <c r="C4" s="3"/>
    </row>
    <row r="5" spans="1:3" ht="21" customHeight="1">
      <c r="A5" s="68" t="s">
        <v>1</v>
      </c>
      <c r="B5" s="72" t="s">
        <v>2</v>
      </c>
      <c r="C5" s="73"/>
    </row>
    <row r="6" spans="1:3" ht="20.25" customHeight="1">
      <c r="A6" s="69"/>
      <c r="B6" s="70" t="s">
        <v>25</v>
      </c>
      <c r="C6" s="71"/>
    </row>
    <row r="7" spans="1:3" ht="18" customHeight="1" thickBot="1">
      <c r="A7" s="69"/>
      <c r="B7" s="32" t="s">
        <v>3</v>
      </c>
      <c r="C7" s="33" t="s">
        <v>4</v>
      </c>
    </row>
    <row r="8" spans="1:4" s="1" customFormat="1" ht="19.5" customHeight="1" thickBot="1">
      <c r="A8" s="34" t="s">
        <v>5</v>
      </c>
      <c r="B8" s="74">
        <v>4679.7</v>
      </c>
      <c r="C8" s="75"/>
      <c r="D8" s="58"/>
    </row>
    <row r="9" spans="1:4" s="1" customFormat="1" ht="27" customHeight="1">
      <c r="A9" s="35" t="s">
        <v>31</v>
      </c>
      <c r="B9" s="19">
        <f>503863.86+145143.74</f>
        <v>649007.6</v>
      </c>
      <c r="C9" s="20">
        <f>185104.05+671736.67</f>
        <v>856840.72</v>
      </c>
      <c r="D9" s="12"/>
    </row>
    <row r="10" spans="1:3" s="1" customFormat="1" ht="23.25" customHeight="1">
      <c r="A10" s="36" t="s">
        <v>12</v>
      </c>
      <c r="B10" s="4">
        <f>59307.75+35130.16</f>
        <v>94437.91</v>
      </c>
      <c r="C10" s="5">
        <f>36915.41+67736.59</f>
        <v>104652</v>
      </c>
    </row>
    <row r="11" spans="1:3" s="1" customFormat="1" ht="23.25" customHeight="1" thickBot="1">
      <c r="A11" s="37" t="s">
        <v>6</v>
      </c>
      <c r="B11" s="4">
        <f>85496.6+15629.37</f>
        <v>101125.97</v>
      </c>
      <c r="C11" s="5">
        <f>131065.3+14355.88</f>
        <v>145421.18</v>
      </c>
    </row>
    <row r="12" spans="1:3" s="1" customFormat="1" ht="36.75" customHeight="1">
      <c r="A12" s="38" t="s">
        <v>32</v>
      </c>
      <c r="B12" s="30"/>
      <c r="C12" s="29"/>
    </row>
    <row r="13" spans="1:4" s="1" customFormat="1" ht="21.75" customHeight="1">
      <c r="A13" s="39" t="s">
        <v>8</v>
      </c>
      <c r="B13" s="21">
        <v>82169.17</v>
      </c>
      <c r="C13" s="15">
        <v>104561.24</v>
      </c>
      <c r="D13" s="12"/>
    </row>
    <row r="14" spans="1:3" s="1" customFormat="1" ht="21.75" customHeight="1">
      <c r="A14" s="40" t="s">
        <v>15</v>
      </c>
      <c r="B14" s="27">
        <v>66937.81</v>
      </c>
      <c r="C14" s="28">
        <v>85179.16</v>
      </c>
    </row>
    <row r="15" spans="1:3" s="1" customFormat="1" ht="21.75" customHeight="1">
      <c r="A15" s="40" t="s">
        <v>10</v>
      </c>
      <c r="B15" s="27">
        <v>70144.41</v>
      </c>
      <c r="C15" s="28">
        <v>89259.59</v>
      </c>
    </row>
    <row r="16" spans="1:3" s="1" customFormat="1" ht="21.75" customHeight="1">
      <c r="A16" s="41" t="s">
        <v>16</v>
      </c>
      <c r="B16" s="8">
        <v>22847.04</v>
      </c>
      <c r="C16" s="13">
        <v>29073.13</v>
      </c>
    </row>
    <row r="17" spans="1:4" s="1" customFormat="1" ht="19.5" customHeight="1">
      <c r="A17" s="42" t="s">
        <v>19</v>
      </c>
      <c r="B17" s="31">
        <v>113032.71</v>
      </c>
      <c r="C17" s="28">
        <v>148800</v>
      </c>
      <c r="D17" s="2"/>
    </row>
    <row r="18" spans="1:3" s="1" customFormat="1" ht="36" customHeight="1">
      <c r="A18" s="43" t="s">
        <v>20</v>
      </c>
      <c r="B18" s="8">
        <v>195201.87</v>
      </c>
      <c r="C18" s="14">
        <f>248396.7-4964.54</f>
        <v>243432.16</v>
      </c>
    </row>
    <row r="19" spans="1:3" s="1" customFormat="1" ht="23.25" customHeight="1">
      <c r="A19" s="42" t="s">
        <v>34</v>
      </c>
      <c r="B19" s="56">
        <v>88181.54</v>
      </c>
      <c r="C19" s="57">
        <v>112212.06</v>
      </c>
    </row>
    <row r="20" spans="1:3" s="1" customFormat="1" ht="21" customHeight="1">
      <c r="A20" s="42" t="s">
        <v>35</v>
      </c>
      <c r="B20" s="56">
        <v>38078.39</v>
      </c>
      <c r="C20" s="57">
        <v>48455.21</v>
      </c>
    </row>
    <row r="21" spans="1:4" s="1" customFormat="1" ht="21.75" customHeight="1" thickBot="1">
      <c r="A21" s="44" t="s">
        <v>9</v>
      </c>
      <c r="B21" s="31">
        <v>106218.68</v>
      </c>
      <c r="C21" s="28">
        <v>135164.53</v>
      </c>
      <c r="D21" s="12"/>
    </row>
    <row r="22" spans="1:3" ht="18.75" customHeight="1">
      <c r="A22" s="45" t="s">
        <v>11</v>
      </c>
      <c r="B22" s="62">
        <v>45061.68</v>
      </c>
      <c r="C22" s="64">
        <v>45272.44</v>
      </c>
    </row>
    <row r="23" spans="1:3" ht="15" customHeight="1" thickBot="1">
      <c r="A23" s="46" t="s">
        <v>7</v>
      </c>
      <c r="B23" s="63"/>
      <c r="C23" s="65"/>
    </row>
    <row r="24" spans="1:3" ht="30" customHeight="1">
      <c r="A24" s="53" t="s">
        <v>30</v>
      </c>
      <c r="B24" s="47"/>
      <c r="C24" s="22">
        <f>11791.58-10096.47</f>
        <v>1695.1100000000006</v>
      </c>
    </row>
    <row r="25" spans="1:3" ht="16.5" customHeight="1">
      <c r="A25" s="54" t="s">
        <v>26</v>
      </c>
      <c r="B25" s="48"/>
      <c r="C25" s="22">
        <v>299.2</v>
      </c>
    </row>
    <row r="26" spans="1:3" ht="29.25" customHeight="1">
      <c r="A26" s="54" t="s">
        <v>27</v>
      </c>
      <c r="B26" s="48"/>
      <c r="C26" s="13">
        <v>3640.95</v>
      </c>
    </row>
    <row r="27" spans="1:3" ht="19.5" customHeight="1">
      <c r="A27" s="54" t="s">
        <v>28</v>
      </c>
      <c r="B27" s="48"/>
      <c r="C27" s="13">
        <v>5222.98</v>
      </c>
    </row>
    <row r="28" spans="1:3" ht="21" customHeight="1" thickBot="1">
      <c r="A28" s="55" t="s">
        <v>29</v>
      </c>
      <c r="B28" s="48"/>
      <c r="C28" s="16">
        <v>933.34</v>
      </c>
    </row>
    <row r="29" spans="1:3" ht="19.5" customHeight="1" thickBot="1">
      <c r="A29" s="59" t="s">
        <v>13</v>
      </c>
      <c r="B29" s="60"/>
      <c r="C29" s="61"/>
    </row>
    <row r="30" spans="1:3" ht="30.75" customHeight="1" thickBot="1">
      <c r="A30" s="49" t="s">
        <v>23</v>
      </c>
      <c r="B30" s="9">
        <v>12177</v>
      </c>
      <c r="C30" s="10">
        <v>12177</v>
      </c>
    </row>
    <row r="31" spans="1:3" ht="19.5" thickBot="1">
      <c r="A31" s="50" t="s">
        <v>17</v>
      </c>
      <c r="B31" s="11">
        <f>B30+B22+B21+B18+B17+B16+B15+B14+B13+B11+B10+B9+B19+B20</f>
        <v>1684621.78</v>
      </c>
      <c r="C31" s="11">
        <f>C30+C22+C21+C18+C17+C16+C15+C14+C13+C11+C10+C9+C19+C20</f>
        <v>2160500.42</v>
      </c>
    </row>
    <row r="32" spans="1:3" ht="19.5" thickBot="1">
      <c r="A32" s="51" t="s">
        <v>21</v>
      </c>
      <c r="B32" s="23">
        <f>B31</f>
        <v>1684621.78</v>
      </c>
      <c r="C32" s="24"/>
    </row>
    <row r="33" spans="1:3" ht="19.5" thickBot="1">
      <c r="A33" s="52" t="s">
        <v>22</v>
      </c>
      <c r="B33" s="25">
        <f>B31/C31</f>
        <v>0.7797368444853161</v>
      </c>
      <c r="C33" s="26"/>
    </row>
    <row r="35" spans="1:3" ht="15.75">
      <c r="A35" s="6" t="s">
        <v>33</v>
      </c>
      <c r="B35" s="6"/>
      <c r="C35" s="7">
        <v>11791.58</v>
      </c>
    </row>
    <row r="36" spans="1:3" ht="18.75">
      <c r="A36" s="17" t="s">
        <v>14</v>
      </c>
      <c r="C36" s="18">
        <f>C22-C35</f>
        <v>33480.86</v>
      </c>
    </row>
  </sheetData>
  <sheetProtection/>
  <mergeCells count="10">
    <mergeCell ref="B8:C8"/>
    <mergeCell ref="B22:B23"/>
    <mergeCell ref="C22:C23"/>
    <mergeCell ref="A29:C29"/>
    <mergeCell ref="A1:C1"/>
    <mergeCell ref="A2:C2"/>
    <mergeCell ref="A3:C3"/>
    <mergeCell ref="A5:A7"/>
    <mergeCell ref="B5:C5"/>
    <mergeCell ref="B6:C6"/>
  </mergeCells>
  <printOptions/>
  <pageMargins left="0.1968503937007874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UKNuser</dc:creator>
  <cp:keywords/>
  <dc:description/>
  <cp:lastModifiedBy>Usver</cp:lastModifiedBy>
  <cp:lastPrinted>2015-01-21T05:19:28Z</cp:lastPrinted>
  <dcterms:created xsi:type="dcterms:W3CDTF">2014-03-11T05:37:36Z</dcterms:created>
  <dcterms:modified xsi:type="dcterms:W3CDTF">2015-01-23T06:34:59Z</dcterms:modified>
  <cp:category/>
  <cp:version/>
  <cp:contentType/>
  <cp:contentStatus/>
</cp:coreProperties>
</file>